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Creixement herba" sheetId="1" r:id="rId1"/>
    <sheet name="Gestió pastura" sheetId="2" r:id="rId2"/>
    <sheet name="Ful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2" i="2" l="1"/>
  <c r="B39" i="2" l="1"/>
  <c r="B38" i="2"/>
  <c r="B40" i="2" s="1"/>
  <c r="B21" i="2"/>
  <c r="B19" i="2"/>
  <c r="B20" i="2" s="1"/>
  <c r="B22" i="2" s="1"/>
  <c r="B9" i="2"/>
  <c r="B10" i="2" s="1"/>
  <c r="B11" i="2" s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B14" i="1"/>
  <c r="B15" i="1" s="1"/>
  <c r="B17" i="1" s="1"/>
  <c r="B10" i="1"/>
  <c r="B42" i="2" l="1"/>
  <c r="B41" i="2"/>
  <c r="B43" i="2" l="1"/>
</calcChain>
</file>

<file path=xl/comments1.xml><?xml version="1.0" encoding="utf-8"?>
<comments xmlns="http://schemas.openxmlformats.org/spreadsheetml/2006/main">
  <authors>
    <author>Antoni</author>
  </authors>
  <commentList>
    <comment ref="C20" authorId="0">
      <text>
        <r>
          <rPr>
            <b/>
            <sz val="9"/>
            <color indexed="81"/>
            <rFont val="Tahoma"/>
            <family val="2"/>
          </rPr>
          <t>Antoni:</t>
        </r>
        <r>
          <rPr>
            <sz val="9"/>
            <color indexed="81"/>
            <rFont val="Tahoma"/>
            <family val="2"/>
          </rPr>
          <t xml:space="preserve">
Valors que hem anat calculant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Antoni:</t>
        </r>
        <r>
          <rPr>
            <sz val="9"/>
            <color indexed="81"/>
            <rFont val="Tahoma"/>
            <family val="2"/>
          </rPr>
          <t xml:space="preserve">
Valors calculats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Antoni:</t>
        </r>
        <r>
          <rPr>
            <sz val="9"/>
            <color indexed="81"/>
            <rFont val="Tahoma"/>
            <family val="2"/>
          </rPr>
          <t xml:space="preserve">
Valors calculats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Usuario de Windows:
</t>
        </r>
        <r>
          <rPr>
            <sz val="9"/>
            <color rgb="FF000000"/>
            <rFont val="Tahoma"/>
            <family val="2"/>
            <charset val="1"/>
          </rPr>
          <t>Ideal entre 8 y 18</t>
        </r>
      </text>
    </comment>
    <comment ref="A18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Usuario de Windows:
</t>
        </r>
        <r>
          <rPr>
            <sz val="9"/>
            <color rgb="FF000000"/>
            <rFont val="Tahoma"/>
            <family val="2"/>
            <charset val="1"/>
          </rPr>
          <t>Ideal entre 8 y 18</t>
        </r>
      </text>
    </comment>
    <comment ref="A34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Usuario de Windows:
</t>
        </r>
        <r>
          <rPr>
            <sz val="9"/>
            <color rgb="FF000000"/>
            <rFont val="Tahoma"/>
            <family val="2"/>
            <charset val="1"/>
          </rPr>
          <t>Ideal entre 8 y 12</t>
        </r>
      </text>
    </comment>
    <comment ref="A35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Usuario de Windows:
</t>
        </r>
        <r>
          <rPr>
            <sz val="9"/>
            <color rgb="FF000000"/>
            <rFont val="Tahoma"/>
            <family val="2"/>
            <charset val="1"/>
          </rPr>
          <t>Mínimo 4-5 cm</t>
        </r>
      </text>
    </comment>
    <comment ref="A4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Usuario de Windows:
</t>
        </r>
        <r>
          <rPr>
            <sz val="9"/>
            <color rgb="FF000000"/>
            <rFont val="Tahoma"/>
            <family val="2"/>
            <charset val="1"/>
          </rPr>
          <t xml:space="preserve">Qhi = 18,4 * (1-e^-0,0466*Qhd)
</t>
        </r>
      </text>
    </comment>
  </commentList>
</comments>
</file>

<file path=xl/sharedStrings.xml><?xml version="1.0" encoding="utf-8"?>
<sst xmlns="http://schemas.openxmlformats.org/spreadsheetml/2006/main" count="105" uniqueCount="90">
  <si>
    <t>Calcular les corbes de creixement de l'herba en el període de pastura</t>
  </si>
  <si>
    <t>Cultiu</t>
  </si>
  <si>
    <t>Raigràs</t>
  </si>
  <si>
    <t>Mes del mostreig</t>
  </si>
  <si>
    <t>Gener</t>
  </si>
  <si>
    <t>Densitat de l'herba; kg MS/ha en un cm d'altura (150 a 500) (el fixem segons experiència)</t>
  </si>
  <si>
    <t>Herbòmetre: serveix per determinar densitat</t>
  </si>
  <si>
    <t>Objectiu 1: Creixement herba en un període</t>
  </si>
  <si>
    <t>Període de mostreig, en dies (el fixem nosaltres)</t>
  </si>
  <si>
    <r>
      <t>h</t>
    </r>
    <r>
      <rPr>
        <vertAlign val="subscript"/>
        <sz val="12"/>
        <color rgb="FF000000"/>
        <rFont val="Calibri"/>
        <family val="2"/>
        <scheme val="minor"/>
      </rPr>
      <t xml:space="preserve">1 </t>
    </r>
    <r>
      <rPr>
        <sz val="12"/>
        <color rgb="FF000000"/>
        <rFont val="Calibri"/>
        <family val="2"/>
        <scheme val="minor"/>
      </rPr>
      <t>cm, altura en el primer dia de mostreig (valor que introduïm segons l'haguem determinat)</t>
    </r>
  </si>
  <si>
    <t>Herbòmetre: serveix per determinar l'altura</t>
  </si>
  <si>
    <r>
      <t>h</t>
    </r>
    <r>
      <rPr>
        <vertAlign val="subscript"/>
        <sz val="12"/>
        <color rgb="FF000000"/>
        <rFont val="Calibri"/>
        <family val="2"/>
        <scheme val="minor"/>
      </rPr>
      <t xml:space="preserve">2 </t>
    </r>
    <r>
      <rPr>
        <sz val="12"/>
        <color rgb="FF000000"/>
        <rFont val="Calibri"/>
        <family val="2"/>
        <scheme val="minor"/>
      </rPr>
      <t>cm, altura en el darrer dia de mostreig (valor que introduïm segons l'haguem determinat)</t>
    </r>
  </si>
  <si>
    <t>Creixement Δ kg MS/ha i dia en el període determinat (valor calculat)</t>
  </si>
  <si>
    <t>Objectiu 2: Determinar superfície necessària en el període</t>
  </si>
  <si>
    <t>CI (UE) (valor que introduïm nosaltres)</t>
  </si>
  <si>
    <t>UE/kg MS herba en el període de mostreig (valor que introduïm nosaltres)</t>
  </si>
  <si>
    <t>Anàlisi mostres: convé tenir resultats anàlisi química de les mostres</t>
  </si>
  <si>
    <t>Ingestió kg MS/vaca i dia (valor calculat)</t>
  </si>
  <si>
    <t>Superfície necessària per vaca i dia, ha (valor calculat)</t>
  </si>
  <si>
    <t>Nombre de vaques en pastura (valor que introduïm nosaltres)</t>
  </si>
  <si>
    <t>Superfície total de pastura necessària per dia, ha (valor calculat)</t>
  </si>
  <si>
    <t xml:space="preserve">Objectiu 3: Crear la corba de creixement </t>
  </si>
  <si>
    <t>Aquest seria l'objectiu a determinar amb experiencies</t>
  </si>
  <si>
    <t>Valors d'exemple, no són reals</t>
  </si>
  <si>
    <t>Mes</t>
  </si>
  <si>
    <t>dècada</t>
  </si>
  <si>
    <t>Δ kg MS/ha/dia</t>
  </si>
  <si>
    <t>UE/kgMS</t>
  </si>
  <si>
    <t>Superfície vaca, ha</t>
  </si>
  <si>
    <t>Lloc, S pastura</t>
  </si>
  <si>
    <t>octubre</t>
  </si>
  <si>
    <t>o-1</t>
  </si>
  <si>
    <t>o-2</t>
  </si>
  <si>
    <t>o-3</t>
  </si>
  <si>
    <t>novembre</t>
  </si>
  <si>
    <t>n-1</t>
  </si>
  <si>
    <t>n-2</t>
  </si>
  <si>
    <t>n-3</t>
  </si>
  <si>
    <t>desembre</t>
  </si>
  <si>
    <t>d-1</t>
  </si>
  <si>
    <t>d-2</t>
  </si>
  <si>
    <t>d-3</t>
  </si>
  <si>
    <t>gener</t>
  </si>
  <si>
    <t>g-1</t>
  </si>
  <si>
    <t>g-2</t>
  </si>
  <si>
    <t>g-3</t>
  </si>
  <si>
    <t>febrer</t>
  </si>
  <si>
    <t>f-1</t>
  </si>
  <si>
    <t>f-2</t>
  </si>
  <si>
    <t>f-3</t>
  </si>
  <si>
    <t>març</t>
  </si>
  <si>
    <t>mç-1</t>
  </si>
  <si>
    <t>mç-2</t>
  </si>
  <si>
    <t>mç-3</t>
  </si>
  <si>
    <t>abril</t>
  </si>
  <si>
    <t>a-1</t>
  </si>
  <si>
    <t>a-2</t>
  </si>
  <si>
    <t>a-3</t>
  </si>
  <si>
    <t>maig</t>
  </si>
  <si>
    <t>m-1</t>
  </si>
  <si>
    <t>m-2</t>
  </si>
  <si>
    <t>m-3</t>
  </si>
  <si>
    <t>Gestió del pasturatge: Determinar el nombre de vaques en una parcel·la</t>
  </si>
  <si>
    <t>1) cas en què nosaltres fixem la superfície</t>
  </si>
  <si>
    <t>Mes o període de pastura</t>
  </si>
  <si>
    <t>Densitat de l'herba; kg MS ha en un cm d'altura (el fixem nosaltres, segons experiència)</t>
  </si>
  <si>
    <t>Superfície en un dia en ha. (El fixem nosaltres)</t>
  </si>
  <si>
    <t>Capacitat d'ingestió d'una vaca, UE (valor que introduïm nosaltres, prèviament calculat)</t>
  </si>
  <si>
    <t>Valor repleció de l'herba (prèviament calculat en la valoració nutritiva), UE</t>
  </si>
  <si>
    <t>Alçada herba entrada, cm</t>
  </si>
  <si>
    <t>Alçada herba sortida, cm (valor calculat 0,45 x alçada entrada)</t>
  </si>
  <si>
    <t>Biomassa kg MS / ha (valor calculat)</t>
  </si>
  <si>
    <t>Nombre de vaques a la parcel·la (valor calculat)</t>
  </si>
  <si>
    <t>Herbòmetre serveix per calcular-lo</t>
  </si>
  <si>
    <t>2) cas en què nosaltres NO fixem la superfície (hem de calcular)</t>
  </si>
  <si>
    <t>Densitat de l'herba; kg MS / ha en un cm d'altura (el fixem nosaltres, segons experiència)</t>
  </si>
  <si>
    <t>Creixement Δ kg MS / ha i dia en el període determinat (valor ja calculat) i ara introduïm</t>
  </si>
  <si>
    <t>Alçada herba sortida, cm (valor calculat 0,45 alçada entrada)</t>
  </si>
  <si>
    <t>Superfície en un dia en ha (valor calculat)</t>
  </si>
  <si>
    <t>Gestió del pasturatge: Determinar la ingestió en un cas concret de nombre de vaques i superfície</t>
  </si>
  <si>
    <t>Nombre de vaques, el fixem nosaltres</t>
  </si>
  <si>
    <t>Superfície en un dia, ha, la fixem nosaltres</t>
  </si>
  <si>
    <t>Alçada herba entrada, cm, la fixem nosaltres</t>
  </si>
  <si>
    <t>Alçada herba sortida, cm, la fixem nosaltres</t>
  </si>
  <si>
    <t>Biomassa kg MS / ha en la parcel·la estudiada (valor calculat)</t>
  </si>
  <si>
    <t>Necessitat kg MS per dia (nombre vaques x CI vaca) (valor calculat)</t>
  </si>
  <si>
    <t>Quantitat d'herba disponible per vaca (biomassa per vaca) en la parcel·la estudiada (valor calculat)</t>
  </si>
  <si>
    <t>Dies de permanència a la parcel·la, teòrics, (valor calculat)</t>
  </si>
  <si>
    <t>Dies de permanència en la parcel·la (valor calculat, ja més aproximat)</t>
  </si>
  <si>
    <t>Quantitat d'herba ingerida és funció de la quantitat d'herba disponible; kg MS vaca / dia; (valor calculat)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</si>
</sst>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  <bgColor rgb="FFDDD9C3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/>
      <bottom/>
      <diagonal/>
    </border>
    <border>
      <left/>
      <right/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3" applyNumberFormat="0" applyFont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6" fillId="0" borderId="0" xfId="0" applyFont="1" applyProtection="1">
      <protection locked="0"/>
    </xf>
    <xf numFmtId="0" fontId="2" fillId="2" borderId="1" xfId="1" applyProtection="1">
      <protection locked="0"/>
    </xf>
    <xf numFmtId="0" fontId="6" fillId="6" borderId="0" xfId="0" applyFont="1" applyFill="1" applyProtection="1">
      <protection locked="0"/>
    </xf>
    <xf numFmtId="0" fontId="2" fillId="2" borderId="1" xfId="1" applyAlignment="1" applyProtection="1">
      <protection locked="0"/>
    </xf>
    <xf numFmtId="0" fontId="8" fillId="0" borderId="0" xfId="0" applyFont="1" applyProtection="1">
      <protection locked="0"/>
    </xf>
    <xf numFmtId="0" fontId="3" fillId="3" borderId="2" xfId="2" applyProtection="1">
      <protection locked="0"/>
    </xf>
    <xf numFmtId="2" fontId="3" fillId="3" borderId="2" xfId="2" applyNumberFormat="1" applyAlignment="1" applyProtection="1"/>
    <xf numFmtId="0" fontId="10" fillId="6" borderId="0" xfId="0" applyFont="1" applyFill="1" applyBorder="1" applyAlignment="1" applyProtection="1">
      <alignment vertical="center"/>
      <protection locked="0"/>
    </xf>
    <xf numFmtId="0" fontId="10" fillId="6" borderId="0" xfId="0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7" borderId="0" xfId="0" applyFont="1" applyFill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Protection="1">
      <protection locked="0"/>
    </xf>
    <xf numFmtId="2" fontId="3" fillId="3" borderId="8" xfId="2" applyNumberFormat="1" applyBorder="1" applyProtection="1"/>
    <xf numFmtId="2" fontId="3" fillId="3" borderId="8" xfId="2" applyNumberFormat="1" applyBorder="1" applyAlignment="1" applyProtection="1">
      <alignment vertical="center" wrapText="1"/>
    </xf>
    <xf numFmtId="0" fontId="6" fillId="0" borderId="0" xfId="0" applyFont="1" applyAlignment="1" applyProtection="1">
      <alignment horizontal="center"/>
      <protection locked="0"/>
    </xf>
    <xf numFmtId="2" fontId="3" fillId="3" borderId="2" xfId="2" applyNumberFormat="1" applyProtection="1"/>
    <xf numFmtId="2" fontId="3" fillId="3" borderId="2" xfId="2" applyNumberFormat="1" applyAlignment="1" applyProtection="1">
      <alignment vertical="center" wrapText="1"/>
    </xf>
    <xf numFmtId="0" fontId="3" fillId="3" borderId="2" xfId="2" applyProtection="1"/>
    <xf numFmtId="0" fontId="12" fillId="6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2" fillId="11" borderId="7" xfId="4" applyFont="1" applyFill="1" applyBorder="1" applyAlignment="1" applyProtection="1">
      <protection locked="0"/>
    </xf>
    <xf numFmtId="0" fontId="3" fillId="3" borderId="2" xfId="2" applyAlignment="1" applyProtection="1"/>
    <xf numFmtId="4" fontId="3" fillId="3" borderId="2" xfId="2" applyNumberFormat="1" applyAlignment="1" applyProtection="1"/>
    <xf numFmtId="0" fontId="2" fillId="11" borderId="1" xfId="4" applyFont="1" applyFill="1" applyBorder="1" applyAlignment="1" applyProtection="1">
      <protection locked="0"/>
    </xf>
    <xf numFmtId="0" fontId="2" fillId="11" borderId="0" xfId="4" applyFont="1" applyFill="1" applyBorder="1" applyAlignment="1" applyProtection="1">
      <protection locked="0"/>
    </xf>
    <xf numFmtId="0" fontId="3" fillId="3" borderId="2" xfId="2" applyAlignment="1">
      <alignment horizontal="right"/>
    </xf>
    <xf numFmtId="0" fontId="6" fillId="10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4" xfId="3" applyFont="1" applyBorder="1" applyAlignment="1" applyProtection="1">
      <alignment horizontal="center"/>
      <protection locked="0"/>
    </xf>
    <xf numFmtId="0" fontId="6" fillId="4" borderId="0" xfId="3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8" borderId="0" xfId="0" applyFont="1" applyFill="1" applyAlignment="1" applyProtection="1">
      <alignment horizontal="center" vertical="center"/>
      <protection locked="0"/>
    </xf>
    <xf numFmtId="0" fontId="6" fillId="9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6" fillId="4" borderId="4" xfId="3" applyFont="1" applyBorder="1" applyAlignment="1" applyProtection="1">
      <alignment horizontal="left"/>
      <protection locked="0"/>
    </xf>
    <xf numFmtId="0" fontId="6" fillId="4" borderId="0" xfId="3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5" fillId="10" borderId="0" xfId="0" applyFont="1" applyFill="1" applyAlignment="1" applyProtection="1">
      <alignment horizontal="center"/>
      <protection locked="0"/>
    </xf>
    <xf numFmtId="0" fontId="15" fillId="10" borderId="9" xfId="0" applyFont="1" applyFill="1" applyBorder="1" applyAlignment="1" applyProtection="1">
      <alignment horizontal="center"/>
      <protection locked="0"/>
    </xf>
    <xf numFmtId="0" fontId="15" fillId="10" borderId="0" xfId="0" applyFont="1" applyFill="1" applyBorder="1" applyAlignment="1" applyProtection="1">
      <alignment horizontal="center"/>
      <protection locked="0"/>
    </xf>
    <xf numFmtId="0" fontId="16" fillId="9" borderId="0" xfId="0" applyFont="1" applyFill="1" applyAlignment="1" applyProtection="1">
      <alignment horizontal="center"/>
      <protection locked="0"/>
    </xf>
    <xf numFmtId="0" fontId="12" fillId="4" borderId="10" xfId="3" applyFont="1" applyBorder="1" applyAlignment="1" applyProtection="1">
      <alignment horizontal="center" vertical="center"/>
      <protection locked="0"/>
    </xf>
    <xf numFmtId="0" fontId="12" fillId="4" borderId="11" xfId="3" applyFont="1" applyBorder="1" applyAlignment="1" applyProtection="1">
      <alignment horizontal="center" vertical="center"/>
      <protection locked="0"/>
    </xf>
    <xf numFmtId="0" fontId="12" fillId="4" borderId="12" xfId="3" applyFont="1" applyBorder="1" applyAlignment="1" applyProtection="1">
      <alignment horizontal="center" vertical="center"/>
      <protection locked="0"/>
    </xf>
  </cellXfs>
  <cellStyles count="5">
    <cellStyle name="Entrada" xfId="1" builtinId="20"/>
    <cellStyle name="Normal" xfId="0" builtinId="0"/>
    <cellStyle name="Nota" xfId="3" builtinId="10"/>
    <cellStyle name="Resultat" xfId="2" builtinId="21"/>
    <cellStyle name="Text explicatiu" xfId="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'[1]Creixement herba'!$C$20</c:f>
              <c:strCache>
                <c:ptCount val="1"/>
                <c:pt idx="0">
                  <c:v>Δ kg MS/ha/dia</c:v>
                </c:pt>
              </c:strCache>
            </c:strRef>
          </c:tx>
          <c:cat>
            <c:strRef>
              <c:f>'[1]Creixement herba'!$B$21:$B$41</c:f>
              <c:strCache>
                <c:ptCount val="21"/>
                <c:pt idx="0">
                  <c:v>o-1</c:v>
                </c:pt>
                <c:pt idx="1">
                  <c:v>o-2</c:v>
                </c:pt>
                <c:pt idx="2">
                  <c:v>o-3</c:v>
                </c:pt>
                <c:pt idx="3">
                  <c:v>n-1</c:v>
                </c:pt>
                <c:pt idx="4">
                  <c:v>n-2</c:v>
                </c:pt>
                <c:pt idx="5">
                  <c:v>n-3</c:v>
                </c:pt>
                <c:pt idx="6">
                  <c:v>d-1</c:v>
                </c:pt>
                <c:pt idx="7">
                  <c:v>d-2</c:v>
                </c:pt>
                <c:pt idx="8">
                  <c:v>d-3</c:v>
                </c:pt>
                <c:pt idx="9">
                  <c:v>g-1</c:v>
                </c:pt>
                <c:pt idx="10">
                  <c:v>g-2</c:v>
                </c:pt>
                <c:pt idx="11">
                  <c:v>g-3</c:v>
                </c:pt>
                <c:pt idx="12">
                  <c:v>f-1</c:v>
                </c:pt>
                <c:pt idx="13">
                  <c:v>f-2</c:v>
                </c:pt>
                <c:pt idx="14">
                  <c:v>f-3</c:v>
                </c:pt>
                <c:pt idx="15">
                  <c:v>mç-1</c:v>
                </c:pt>
                <c:pt idx="16">
                  <c:v>mç-2</c:v>
                </c:pt>
                <c:pt idx="17">
                  <c:v>mç-3</c:v>
                </c:pt>
                <c:pt idx="18">
                  <c:v>a-1</c:v>
                </c:pt>
                <c:pt idx="19">
                  <c:v>a-2</c:v>
                </c:pt>
                <c:pt idx="20">
                  <c:v>a-3</c:v>
                </c:pt>
              </c:strCache>
            </c:strRef>
          </c:cat>
          <c:val>
            <c:numRef>
              <c:f>'[1]Creixement herba'!$C$21:$C$41</c:f>
              <c:numCache>
                <c:formatCode>General</c:formatCode>
                <c:ptCount val="21"/>
                <c:pt idx="0">
                  <c:v>25</c:v>
                </c:pt>
                <c:pt idx="1">
                  <c:v>25</c:v>
                </c:pt>
                <c:pt idx="2">
                  <c:v>28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55</c:v>
                </c:pt>
                <c:pt idx="10">
                  <c:v>50</c:v>
                </c:pt>
                <c:pt idx="11">
                  <c:v>45</c:v>
                </c:pt>
                <c:pt idx="12">
                  <c:v>45</c:v>
                </c:pt>
                <c:pt idx="13">
                  <c:v>34</c:v>
                </c:pt>
                <c:pt idx="14">
                  <c:v>40</c:v>
                </c:pt>
                <c:pt idx="15">
                  <c:v>45</c:v>
                </c:pt>
                <c:pt idx="16">
                  <c:v>45</c:v>
                </c:pt>
                <c:pt idx="17">
                  <c:v>50</c:v>
                </c:pt>
                <c:pt idx="18">
                  <c:v>40</c:v>
                </c:pt>
                <c:pt idx="19">
                  <c:v>40</c:v>
                </c:pt>
                <c:pt idx="20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18752"/>
        <c:axId val="277904704"/>
      </c:lineChart>
      <c:catAx>
        <c:axId val="38061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77904704"/>
        <c:crosses val="autoZero"/>
        <c:auto val="1"/>
        <c:lblAlgn val="ctr"/>
        <c:lblOffset val="100"/>
        <c:noMultiLvlLbl val="0"/>
      </c:catAx>
      <c:valAx>
        <c:axId val="27790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061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18</xdr:row>
      <xdr:rowOff>152400</xdr:rowOff>
    </xdr:from>
    <xdr:to>
      <xdr:col>13</xdr:col>
      <xdr:colOff>504825</xdr:colOff>
      <xdr:row>32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742949</xdr:colOff>
      <xdr:row>0</xdr:row>
      <xdr:rowOff>85725</xdr:rowOff>
    </xdr:from>
    <xdr:to>
      <xdr:col>13</xdr:col>
      <xdr:colOff>361950</xdr:colOff>
      <xdr:row>22</xdr:row>
      <xdr:rowOff>95250</xdr:rowOff>
    </xdr:to>
    <xdr:sp macro="" textlink="">
      <xdr:nvSpPr>
        <xdr:cNvPr id="2" name="QuadreDeText 1"/>
        <xdr:cNvSpPr txBox="1"/>
      </xdr:nvSpPr>
      <xdr:spPr>
        <a:xfrm>
          <a:off x="11144249" y="85725"/>
          <a:ext cx="5781676" cy="421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/>
            <a:t>Són dos exemples de com gestionar la pastura.</a:t>
          </a:r>
        </a:p>
        <a:p>
          <a:endParaRPr lang="es-ES"/>
        </a:p>
        <a:p>
          <a:r>
            <a:rPr lang="es-ES"/>
            <a:t>1) Nosaltres tenim una parcel·la de superfície coneguda, coneixem el valor nutritiu de l'herba, segons l'alçada de l'herba en entrar les vaques, l'alçada de sortida serà el 45% de la d'entrada; també, per experiència, coneixem la densitat de l'herba (de molt a poc espessa; que hauríem de tenir a força d'experiències). Es tracta de calcular el nombre de vaques que poden pasturar en un dia i satisfer les seves necessitats d'ingestió i, alhora, obtenir una bona regeneració dels rebrots de l'herba. </a:t>
          </a:r>
        </a:p>
        <a:p>
          <a:endParaRPr lang="es-ES"/>
        </a:p>
        <a:p>
          <a:r>
            <a:rPr lang="es-ES"/>
            <a:t>2) Volem conèixer la superfície necessària i el nombre de vaques que han de pasturar en un dia (satisfer ingestió, bona regeneració herba). En aquest cas, partim del coneixement de la densitat de l'herba i del creixement de la mateixa, al mes o període que considerem l'any agrícola de pastura; coneixem el valor nutritiu de l'herba, les necessitats de les vaques, i segons l'alçada de l'herba a l'entrada determinarem el que volem: superfície i nombre de vaques. </a:t>
          </a:r>
        </a:p>
        <a:p>
          <a:endParaRPr lang="es-ES"/>
        </a:p>
        <a:p>
          <a:r>
            <a:rPr lang="es-ES"/>
            <a:t>[Quantitat MS ingerida = funció (Biomassa / vaca / dia) = 18,4 * (1- (EXP (Biomassa / NVL)) </a:t>
          </a:r>
        </a:p>
        <a:p>
          <a:r>
            <a:rPr lang="es-ES"/>
            <a:t>Igualant la necessitat de MS de la vaca a la quantitat que "ingeriria" podrem obtenir el nombre de vaques que compleixin la ingestión CI = 18,40 * (1-EXP (-0,0466 * Biomassa / NVL)]</a:t>
          </a:r>
          <a:endParaRPr lang="ca-ES" sz="1100"/>
        </a:p>
      </xdr:txBody>
    </xdr:sp>
    <xdr:clientData/>
  </xdr:twoCellAnchor>
  <xdr:twoCellAnchor>
    <xdr:from>
      <xdr:col>5</xdr:col>
      <xdr:colOff>742950</xdr:colOff>
      <xdr:row>28</xdr:row>
      <xdr:rowOff>95249</xdr:rowOff>
    </xdr:from>
    <xdr:to>
      <xdr:col>12</xdr:col>
      <xdr:colOff>114300</xdr:colOff>
      <xdr:row>43</xdr:row>
      <xdr:rowOff>76199</xdr:rowOff>
    </xdr:to>
    <xdr:sp macro="" textlink="">
      <xdr:nvSpPr>
        <xdr:cNvPr id="3" name="QuadreDeText 2"/>
        <xdr:cNvSpPr txBox="1"/>
      </xdr:nvSpPr>
      <xdr:spPr>
        <a:xfrm>
          <a:off x="10487025" y="5448299"/>
          <a:ext cx="4772025" cy="2847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/>
            <a:t>Aquí hi ha un exemple on coneixem el nombre de vaques que han de pasturar, en un mes o període determinat, en una parcel·la de superfície coneguda, fixem l'alçada de l'herba a l'entrada i fixem la de sortida, per a un cultiu determinat, de l' que coneixem el valor nutritiu en el període considerat, i la densitat de l'herba.</a:t>
          </a:r>
        </a:p>
        <a:p>
          <a:endParaRPr lang="es-ES"/>
        </a:p>
        <a:p>
          <a:r>
            <a:rPr lang="es-ES"/>
            <a:t>El que volem és saber la quantitat d'herba ingerida per vaca i dia i el temps que es han d'estar per ingerir.</a:t>
          </a:r>
        </a:p>
        <a:p>
          <a:endParaRPr lang="es-ES"/>
        </a:p>
        <a:p>
          <a:r>
            <a:rPr lang="es-ES"/>
            <a:t>Pot passar que la quantitat d'herba ingerida sigui "normal", és a dir que la vaca quedi satisfeta, que hi hagi en "excés", el que significa que la vaca es farta però fa malbé l'herba per als següents rebrots, o que hi hagi "dèficit ", és a dir la vaca no queda satisfeta. I això servirà per refer la ració.</a:t>
          </a:r>
          <a:endParaRPr lang="ca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/OneDrive/Toni/Aplicacions%20nom&#233;s/Racionament%20vaques%20de%20llet%20GR%20Menorca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ixement herba"/>
      <sheetName val="Gestió pastura"/>
      <sheetName val="Taula Farratges"/>
      <sheetName val="Taula Concentrats"/>
      <sheetName val="Taula Minerals-aa"/>
      <sheetName val="Paràmetres llet"/>
      <sheetName val="CàlculsVL"/>
      <sheetName val="Criteris"/>
      <sheetName val="Instruccions Racionament"/>
      <sheetName val="I_Necessitats"/>
      <sheetName val="II_Plantejar Ració"/>
      <sheetName val="III_Resultat Ració"/>
    </sheetNames>
    <sheetDataSet>
      <sheetData sheetId="0">
        <row r="20">
          <cell r="C20" t="str">
            <v>Δ kg MS/ha/dia</v>
          </cell>
        </row>
        <row r="21">
          <cell r="B21" t="str">
            <v>o-1</v>
          </cell>
          <cell r="C21">
            <v>25</v>
          </cell>
        </row>
        <row r="22">
          <cell r="B22" t="str">
            <v>o-2</v>
          </cell>
          <cell r="C22">
            <v>25</v>
          </cell>
        </row>
        <row r="23">
          <cell r="B23" t="str">
            <v>o-3</v>
          </cell>
          <cell r="C23">
            <v>28</v>
          </cell>
        </row>
        <row r="24">
          <cell r="B24" t="str">
            <v>n-1</v>
          </cell>
          <cell r="C24">
            <v>25</v>
          </cell>
        </row>
        <row r="25">
          <cell r="B25" t="str">
            <v>n-2</v>
          </cell>
          <cell r="C25">
            <v>25</v>
          </cell>
        </row>
        <row r="26">
          <cell r="B26" t="str">
            <v>n-3</v>
          </cell>
          <cell r="C26">
            <v>25</v>
          </cell>
        </row>
        <row r="27">
          <cell r="B27" t="str">
            <v>d-1</v>
          </cell>
          <cell r="C27">
            <v>21</v>
          </cell>
        </row>
        <row r="28">
          <cell r="B28" t="str">
            <v>d-2</v>
          </cell>
          <cell r="C28">
            <v>21</v>
          </cell>
        </row>
        <row r="29">
          <cell r="B29" t="str">
            <v>d-3</v>
          </cell>
          <cell r="C29">
            <v>21</v>
          </cell>
        </row>
        <row r="30">
          <cell r="B30" t="str">
            <v>g-1</v>
          </cell>
          <cell r="C30">
            <v>55</v>
          </cell>
        </row>
        <row r="31">
          <cell r="B31" t="str">
            <v>g-2</v>
          </cell>
          <cell r="C31">
            <v>50</v>
          </cell>
        </row>
        <row r="32">
          <cell r="B32" t="str">
            <v>g-3</v>
          </cell>
          <cell r="C32">
            <v>45</v>
          </cell>
        </row>
        <row r="33">
          <cell r="B33" t="str">
            <v>f-1</v>
          </cell>
          <cell r="C33">
            <v>45</v>
          </cell>
        </row>
        <row r="34">
          <cell r="B34" t="str">
            <v>f-2</v>
          </cell>
          <cell r="C34">
            <v>34</v>
          </cell>
        </row>
        <row r="35">
          <cell r="B35" t="str">
            <v>f-3</v>
          </cell>
          <cell r="C35">
            <v>40</v>
          </cell>
        </row>
        <row r="36">
          <cell r="B36" t="str">
            <v>mç-1</v>
          </cell>
          <cell r="C36">
            <v>45</v>
          </cell>
        </row>
        <row r="37">
          <cell r="B37" t="str">
            <v>mç-2</v>
          </cell>
          <cell r="C37">
            <v>45</v>
          </cell>
        </row>
        <row r="38">
          <cell r="B38" t="str">
            <v>mç-3</v>
          </cell>
          <cell r="C38">
            <v>50</v>
          </cell>
        </row>
        <row r="39">
          <cell r="B39" t="str">
            <v>a-1</v>
          </cell>
          <cell r="C39">
            <v>40</v>
          </cell>
        </row>
        <row r="40">
          <cell r="B40" t="str">
            <v>a-2</v>
          </cell>
          <cell r="C40">
            <v>40</v>
          </cell>
        </row>
        <row r="41">
          <cell r="B41" t="str">
            <v>a-3</v>
          </cell>
          <cell r="C41">
            <v>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workbookViewId="0">
      <selection sqref="A1:XFD1048576"/>
    </sheetView>
  </sheetViews>
  <sheetFormatPr defaultColWidth="11.42578125" defaultRowHeight="15.75" x14ac:dyDescent="0.25"/>
  <cols>
    <col min="1" max="1" width="86.85546875" style="1" bestFit="1" customWidth="1"/>
    <col min="2" max="2" width="11.42578125" style="1"/>
    <col min="3" max="3" width="15.140625" style="1" bestFit="1" customWidth="1"/>
    <col min="4" max="5" width="11.42578125" style="1"/>
    <col min="6" max="6" width="13" style="1" bestFit="1" customWidth="1"/>
    <col min="7" max="7" width="12.85546875" style="1" customWidth="1"/>
    <col min="8" max="16384" width="11.42578125" style="1"/>
  </cols>
  <sheetData>
    <row r="1" spans="1:8" x14ac:dyDescent="0.25">
      <c r="A1" s="42" t="s">
        <v>0</v>
      </c>
      <c r="B1" s="42"/>
      <c r="C1" s="42"/>
      <c r="D1" s="42"/>
      <c r="E1" s="42"/>
      <c r="F1" s="42"/>
      <c r="G1" s="42"/>
    </row>
    <row r="2" spans="1:8" x14ac:dyDescent="0.25">
      <c r="A2" s="42"/>
      <c r="B2" s="42"/>
      <c r="C2" s="42"/>
      <c r="D2" s="42"/>
      <c r="E2" s="42"/>
      <c r="F2" s="42"/>
      <c r="G2" s="42"/>
    </row>
    <row r="3" spans="1:8" x14ac:dyDescent="0.25">
      <c r="A3" s="1" t="s">
        <v>1</v>
      </c>
      <c r="B3" s="2" t="s">
        <v>2</v>
      </c>
      <c r="C3" s="3"/>
      <c r="D3" s="3"/>
      <c r="E3" s="3"/>
      <c r="F3" s="3"/>
      <c r="G3" s="3"/>
    </row>
    <row r="4" spans="1:8" x14ac:dyDescent="0.25">
      <c r="A4" s="1" t="s">
        <v>3</v>
      </c>
      <c r="B4" s="2" t="s">
        <v>4</v>
      </c>
      <c r="C4" s="3"/>
      <c r="D4" s="3"/>
      <c r="E4" s="3"/>
      <c r="F4" s="3"/>
      <c r="G4" s="3"/>
    </row>
    <row r="5" spans="1:8" x14ac:dyDescent="0.25">
      <c r="A5" s="1" t="s">
        <v>5</v>
      </c>
      <c r="B5" s="4">
        <v>220</v>
      </c>
      <c r="C5" s="43" t="s">
        <v>6</v>
      </c>
      <c r="D5" s="44"/>
      <c r="E5" s="44"/>
      <c r="F5" s="44"/>
      <c r="G5" s="44"/>
    </row>
    <row r="6" spans="1:8" x14ac:dyDescent="0.25">
      <c r="A6" s="45" t="s">
        <v>7</v>
      </c>
      <c r="B6" s="45"/>
      <c r="C6" s="3"/>
      <c r="D6" s="3"/>
      <c r="E6" s="3"/>
      <c r="F6" s="3"/>
      <c r="G6" s="3"/>
    </row>
    <row r="7" spans="1:8" x14ac:dyDescent="0.25">
      <c r="A7" s="1" t="s">
        <v>8</v>
      </c>
      <c r="B7" s="4">
        <v>10</v>
      </c>
      <c r="C7" s="3"/>
      <c r="D7" s="3"/>
      <c r="E7" s="3"/>
      <c r="F7" s="3"/>
      <c r="G7" s="3"/>
    </row>
    <row r="8" spans="1:8" ht="18.75" x14ac:dyDescent="0.35">
      <c r="A8" s="5" t="s">
        <v>9</v>
      </c>
      <c r="B8" s="4">
        <v>5</v>
      </c>
      <c r="C8" s="43" t="s">
        <v>10</v>
      </c>
      <c r="D8" s="44"/>
      <c r="E8" s="44"/>
      <c r="F8" s="44"/>
      <c r="G8" s="44"/>
    </row>
    <row r="9" spans="1:8" ht="18.75" x14ac:dyDescent="0.35">
      <c r="A9" s="5" t="s">
        <v>11</v>
      </c>
      <c r="B9" s="4">
        <v>7.5</v>
      </c>
      <c r="C9" s="43" t="s">
        <v>10</v>
      </c>
      <c r="D9" s="44"/>
      <c r="E9" s="44"/>
      <c r="F9" s="44"/>
      <c r="G9" s="44"/>
    </row>
    <row r="10" spans="1:8" x14ac:dyDescent="0.25">
      <c r="A10" s="6" t="s">
        <v>12</v>
      </c>
      <c r="B10" s="7">
        <f>(B9-B8)*$B$5/B7</f>
        <v>55</v>
      </c>
      <c r="C10" s="3"/>
      <c r="D10" s="3"/>
      <c r="E10" s="3"/>
      <c r="F10" s="3"/>
      <c r="G10" s="3"/>
    </row>
    <row r="11" spans="1:8" x14ac:dyDescent="0.25">
      <c r="A11" s="38" t="s">
        <v>13</v>
      </c>
      <c r="B11" s="38"/>
      <c r="C11" s="3"/>
      <c r="D11" s="3"/>
      <c r="E11" s="3"/>
      <c r="F11" s="3"/>
      <c r="G11" s="3"/>
    </row>
    <row r="12" spans="1:8" ht="15.75" customHeight="1" x14ac:dyDescent="0.25">
      <c r="A12" s="1" t="s">
        <v>14</v>
      </c>
      <c r="B12" s="4">
        <v>19</v>
      </c>
      <c r="C12" s="8"/>
      <c r="D12" s="9"/>
      <c r="E12" s="9"/>
      <c r="F12" s="9"/>
      <c r="G12" s="8"/>
      <c r="H12" s="10"/>
    </row>
    <row r="13" spans="1:8" x14ac:dyDescent="0.25">
      <c r="A13" s="1" t="s">
        <v>15</v>
      </c>
      <c r="B13" s="4">
        <v>0.98</v>
      </c>
      <c r="C13" s="36" t="s">
        <v>16</v>
      </c>
      <c r="D13" s="37"/>
      <c r="E13" s="37"/>
      <c r="F13" s="37"/>
      <c r="G13" s="37"/>
      <c r="H13" s="10"/>
    </row>
    <row r="14" spans="1:8" x14ac:dyDescent="0.25">
      <c r="A14" s="6" t="s">
        <v>17</v>
      </c>
      <c r="B14" s="7">
        <f>B12/B13</f>
        <v>19.387755102040817</v>
      </c>
      <c r="C14" s="8"/>
      <c r="D14" s="9"/>
      <c r="E14" s="9"/>
      <c r="F14" s="9"/>
      <c r="G14" s="8"/>
      <c r="H14" s="10"/>
    </row>
    <row r="15" spans="1:8" x14ac:dyDescent="0.25">
      <c r="A15" s="6" t="s">
        <v>18</v>
      </c>
      <c r="B15" s="7">
        <f>1.1*B14/B10</f>
        <v>0.38775510204081642</v>
      </c>
      <c r="C15" s="9"/>
      <c r="D15" s="9"/>
      <c r="E15" s="9"/>
      <c r="F15" s="9"/>
      <c r="G15" s="8"/>
      <c r="H15" s="10"/>
    </row>
    <row r="16" spans="1:8" x14ac:dyDescent="0.25">
      <c r="A16" s="1" t="s">
        <v>19</v>
      </c>
      <c r="B16" s="4">
        <v>50</v>
      </c>
      <c r="C16" s="8"/>
      <c r="D16" s="9"/>
      <c r="E16" s="9"/>
      <c r="F16" s="9"/>
      <c r="G16" s="8"/>
      <c r="H16" s="10"/>
    </row>
    <row r="17" spans="1:11" x14ac:dyDescent="0.25">
      <c r="A17" s="6" t="s">
        <v>20</v>
      </c>
      <c r="B17" s="7">
        <f>B16*B15</f>
        <v>19.387755102040821</v>
      </c>
      <c r="C17" s="8"/>
      <c r="D17" s="9"/>
      <c r="E17" s="9"/>
      <c r="F17" s="9"/>
      <c r="G17" s="9"/>
      <c r="H17" s="11"/>
      <c r="I17" s="11"/>
      <c r="J17" s="11"/>
      <c r="K17" s="11"/>
    </row>
    <row r="18" spans="1:11" x14ac:dyDescent="0.25">
      <c r="A18" s="38" t="s">
        <v>21</v>
      </c>
      <c r="B18" s="38"/>
      <c r="C18" s="8"/>
      <c r="D18" s="9"/>
      <c r="E18" s="9"/>
      <c r="F18" s="9"/>
      <c r="G18" s="9"/>
      <c r="H18" s="11"/>
      <c r="I18" s="11"/>
      <c r="J18" s="11"/>
      <c r="K18" s="11"/>
    </row>
    <row r="19" spans="1:11" ht="15.75" customHeight="1" x14ac:dyDescent="0.25">
      <c r="A19" s="1" t="s">
        <v>22</v>
      </c>
      <c r="B19" s="39" t="s">
        <v>23</v>
      </c>
      <c r="C19" s="39"/>
      <c r="D19" s="39"/>
      <c r="E19" s="39"/>
      <c r="F19" s="39"/>
      <c r="G19" s="9"/>
      <c r="H19" s="11"/>
      <c r="I19" s="11"/>
      <c r="J19" s="11"/>
      <c r="K19" s="11"/>
    </row>
    <row r="20" spans="1:11" ht="30" x14ac:dyDescent="0.25">
      <c r="A20" s="12" t="s">
        <v>24</v>
      </c>
      <c r="B20" s="13" t="s">
        <v>25</v>
      </c>
      <c r="C20" s="14" t="s">
        <v>26</v>
      </c>
      <c r="D20" s="13" t="s">
        <v>27</v>
      </c>
      <c r="E20" s="15" t="s">
        <v>28</v>
      </c>
      <c r="F20" s="16" t="s">
        <v>29</v>
      </c>
      <c r="G20" s="11"/>
      <c r="H20" s="11"/>
      <c r="I20" s="11"/>
      <c r="J20" s="11"/>
      <c r="K20" s="11"/>
    </row>
    <row r="21" spans="1:11" x14ac:dyDescent="0.25">
      <c r="A21" s="40" t="s">
        <v>30</v>
      </c>
      <c r="B21" s="17" t="s">
        <v>31</v>
      </c>
      <c r="C21" s="18">
        <v>25</v>
      </c>
      <c r="D21" s="18">
        <v>0.95</v>
      </c>
      <c r="E21" s="19">
        <f>($B$12/D21)/C21</f>
        <v>0.8</v>
      </c>
      <c r="F21" s="20">
        <f>$B$16*E21</f>
        <v>40</v>
      </c>
      <c r="G21" s="11"/>
      <c r="H21" s="11"/>
      <c r="I21" s="11"/>
      <c r="J21" s="11"/>
      <c r="K21" s="11"/>
    </row>
    <row r="22" spans="1:11" x14ac:dyDescent="0.25">
      <c r="A22" s="40"/>
      <c r="B22" s="21" t="s">
        <v>32</v>
      </c>
      <c r="C22" s="18">
        <v>25</v>
      </c>
      <c r="D22" s="18">
        <v>0.9</v>
      </c>
      <c r="E22" s="22">
        <f t="shared" ref="E22:E41" si="0">($B$12/D22)/C22</f>
        <v>0.84444444444444444</v>
      </c>
      <c r="F22" s="23">
        <f t="shared" ref="F22:F41" si="1">$B$16*E22</f>
        <v>42.222222222222221</v>
      </c>
      <c r="G22" s="11"/>
      <c r="H22" s="11"/>
      <c r="I22" s="11"/>
      <c r="J22" s="11"/>
      <c r="K22" s="11"/>
    </row>
    <row r="23" spans="1:11" x14ac:dyDescent="0.25">
      <c r="A23" s="40"/>
      <c r="B23" s="21" t="s">
        <v>33</v>
      </c>
      <c r="C23" s="18">
        <v>28</v>
      </c>
      <c r="D23" s="18">
        <v>0.95</v>
      </c>
      <c r="E23" s="22">
        <f t="shared" si="0"/>
        <v>0.7142857142857143</v>
      </c>
      <c r="F23" s="23">
        <f t="shared" si="1"/>
        <v>35.714285714285715</v>
      </c>
    </row>
    <row r="24" spans="1:11" x14ac:dyDescent="0.25">
      <c r="A24" s="41" t="s">
        <v>34</v>
      </c>
      <c r="B24" s="21" t="s">
        <v>35</v>
      </c>
      <c r="C24" s="18">
        <v>25</v>
      </c>
      <c r="D24" s="18">
        <v>0.95</v>
      </c>
      <c r="E24" s="22">
        <f t="shared" si="0"/>
        <v>0.8</v>
      </c>
      <c r="F24" s="23">
        <f t="shared" si="1"/>
        <v>40</v>
      </c>
    </row>
    <row r="25" spans="1:11" x14ac:dyDescent="0.25">
      <c r="A25" s="41"/>
      <c r="B25" s="21" t="s">
        <v>36</v>
      </c>
      <c r="C25" s="18">
        <v>25</v>
      </c>
      <c r="D25" s="18">
        <v>0.95</v>
      </c>
      <c r="E25" s="22">
        <f t="shared" si="0"/>
        <v>0.8</v>
      </c>
      <c r="F25" s="23">
        <f t="shared" si="1"/>
        <v>40</v>
      </c>
    </row>
    <row r="26" spans="1:11" x14ac:dyDescent="0.25">
      <c r="A26" s="41"/>
      <c r="B26" s="21" t="s">
        <v>37</v>
      </c>
      <c r="C26" s="18">
        <v>25</v>
      </c>
      <c r="D26" s="18">
        <v>0.95</v>
      </c>
      <c r="E26" s="22">
        <f t="shared" si="0"/>
        <v>0.8</v>
      </c>
      <c r="F26" s="23">
        <f t="shared" si="1"/>
        <v>40</v>
      </c>
    </row>
    <row r="27" spans="1:11" x14ac:dyDescent="0.25">
      <c r="A27" s="41" t="s">
        <v>38</v>
      </c>
      <c r="B27" s="21" t="s">
        <v>39</v>
      </c>
      <c r="C27" s="18">
        <v>21</v>
      </c>
      <c r="D27" s="18">
        <v>0.95</v>
      </c>
      <c r="E27" s="22">
        <f t="shared" si="0"/>
        <v>0.95238095238095233</v>
      </c>
      <c r="F27" s="23">
        <f t="shared" si="1"/>
        <v>47.619047619047613</v>
      </c>
    </row>
    <row r="28" spans="1:11" x14ac:dyDescent="0.25">
      <c r="A28" s="41"/>
      <c r="B28" s="21" t="s">
        <v>40</v>
      </c>
      <c r="C28" s="18">
        <v>21</v>
      </c>
      <c r="D28" s="18">
        <v>0.95</v>
      </c>
      <c r="E28" s="22">
        <f t="shared" si="0"/>
        <v>0.95238095238095233</v>
      </c>
      <c r="F28" s="23">
        <f t="shared" si="1"/>
        <v>47.619047619047613</v>
      </c>
    </row>
    <row r="29" spans="1:11" x14ac:dyDescent="0.25">
      <c r="A29" s="41"/>
      <c r="B29" s="21" t="s">
        <v>41</v>
      </c>
      <c r="C29" s="18">
        <v>21</v>
      </c>
      <c r="D29" s="18">
        <v>0.95</v>
      </c>
      <c r="E29" s="22">
        <f t="shared" si="0"/>
        <v>0.95238095238095233</v>
      </c>
      <c r="F29" s="23">
        <f t="shared" si="1"/>
        <v>47.619047619047613</v>
      </c>
    </row>
    <row r="30" spans="1:11" x14ac:dyDescent="0.25">
      <c r="A30" s="33" t="s">
        <v>42</v>
      </c>
      <c r="B30" s="21" t="s">
        <v>43</v>
      </c>
      <c r="C30" s="18">
        <v>55</v>
      </c>
      <c r="D30" s="18">
        <v>0.98</v>
      </c>
      <c r="E30" s="22">
        <f t="shared" si="0"/>
        <v>0.35250463821892397</v>
      </c>
      <c r="F30" s="23">
        <f t="shared" si="1"/>
        <v>17.625231910946198</v>
      </c>
    </row>
    <row r="31" spans="1:11" x14ac:dyDescent="0.25">
      <c r="A31" s="33"/>
      <c r="B31" s="21" t="s">
        <v>44</v>
      </c>
      <c r="C31" s="18">
        <v>50</v>
      </c>
      <c r="D31" s="18">
        <v>0.98</v>
      </c>
      <c r="E31" s="22">
        <f t="shared" si="0"/>
        <v>0.38775510204081631</v>
      </c>
      <c r="F31" s="23">
        <f t="shared" si="1"/>
        <v>19.387755102040817</v>
      </c>
    </row>
    <row r="32" spans="1:11" x14ac:dyDescent="0.25">
      <c r="A32" s="33"/>
      <c r="B32" s="21" t="s">
        <v>45</v>
      </c>
      <c r="C32" s="18">
        <v>45</v>
      </c>
      <c r="D32" s="18">
        <v>0.95</v>
      </c>
      <c r="E32" s="22">
        <f t="shared" si="0"/>
        <v>0.44444444444444442</v>
      </c>
      <c r="F32" s="23">
        <f t="shared" si="1"/>
        <v>22.222222222222221</v>
      </c>
    </row>
    <row r="33" spans="1:6" x14ac:dyDescent="0.25">
      <c r="A33" s="33" t="s">
        <v>46</v>
      </c>
      <c r="B33" s="21" t="s">
        <v>47</v>
      </c>
      <c r="C33" s="18">
        <v>45</v>
      </c>
      <c r="D33" s="18">
        <v>1.01</v>
      </c>
      <c r="E33" s="22">
        <f t="shared" si="0"/>
        <v>0.41804180418041803</v>
      </c>
      <c r="F33" s="23">
        <f t="shared" si="1"/>
        <v>20.902090209020901</v>
      </c>
    </row>
    <row r="34" spans="1:6" x14ac:dyDescent="0.25">
      <c r="A34" s="33"/>
      <c r="B34" s="21" t="s">
        <v>48</v>
      </c>
      <c r="C34" s="18">
        <v>34</v>
      </c>
      <c r="D34" s="18">
        <v>1.02</v>
      </c>
      <c r="E34" s="22">
        <f t="shared" si="0"/>
        <v>0.54786620530565167</v>
      </c>
      <c r="F34" s="23">
        <f t="shared" si="1"/>
        <v>27.393310265282583</v>
      </c>
    </row>
    <row r="35" spans="1:6" x14ac:dyDescent="0.25">
      <c r="A35" s="33"/>
      <c r="B35" s="21" t="s">
        <v>49</v>
      </c>
      <c r="C35" s="18">
        <v>40</v>
      </c>
      <c r="D35" s="18">
        <v>1.03</v>
      </c>
      <c r="E35" s="22">
        <f t="shared" si="0"/>
        <v>0.46116504854368934</v>
      </c>
      <c r="F35" s="23">
        <f t="shared" si="1"/>
        <v>23.058252427184467</v>
      </c>
    </row>
    <row r="36" spans="1:6" x14ac:dyDescent="0.25">
      <c r="A36" s="34" t="s">
        <v>50</v>
      </c>
      <c r="B36" s="21" t="s">
        <v>51</v>
      </c>
      <c r="C36" s="18">
        <v>45</v>
      </c>
      <c r="D36" s="18">
        <v>1.02</v>
      </c>
      <c r="E36" s="22">
        <f t="shared" si="0"/>
        <v>0.41394335511982572</v>
      </c>
      <c r="F36" s="23">
        <f t="shared" si="1"/>
        <v>20.697167755991288</v>
      </c>
    </row>
    <row r="37" spans="1:6" x14ac:dyDescent="0.25">
      <c r="A37" s="34"/>
      <c r="B37" s="21" t="s">
        <v>52</v>
      </c>
      <c r="C37" s="18">
        <v>45</v>
      </c>
      <c r="D37" s="18">
        <v>1.1000000000000001</v>
      </c>
      <c r="E37" s="22">
        <f t="shared" si="0"/>
        <v>0.38383838383838376</v>
      </c>
      <c r="F37" s="23">
        <f t="shared" si="1"/>
        <v>19.191919191919187</v>
      </c>
    </row>
    <row r="38" spans="1:6" x14ac:dyDescent="0.25">
      <c r="A38" s="34"/>
      <c r="B38" s="21" t="s">
        <v>53</v>
      </c>
      <c r="C38" s="18">
        <v>50</v>
      </c>
      <c r="D38" s="18">
        <v>1.1200000000000001</v>
      </c>
      <c r="E38" s="22">
        <f t="shared" si="0"/>
        <v>0.33928571428571425</v>
      </c>
      <c r="F38" s="23">
        <f t="shared" si="1"/>
        <v>16.964285714285712</v>
      </c>
    </row>
    <row r="39" spans="1:6" x14ac:dyDescent="0.25">
      <c r="A39" s="33" t="s">
        <v>54</v>
      </c>
      <c r="B39" s="21" t="s">
        <v>55</v>
      </c>
      <c r="C39" s="18">
        <v>40</v>
      </c>
      <c r="D39" s="18">
        <v>1.2</v>
      </c>
      <c r="E39" s="22">
        <f t="shared" si="0"/>
        <v>0.39583333333333337</v>
      </c>
      <c r="F39" s="23">
        <f t="shared" si="1"/>
        <v>19.791666666666668</v>
      </c>
    </row>
    <row r="40" spans="1:6" x14ac:dyDescent="0.25">
      <c r="A40" s="33"/>
      <c r="B40" s="21" t="s">
        <v>56</v>
      </c>
      <c r="C40" s="18">
        <v>40</v>
      </c>
      <c r="D40" s="18">
        <v>1.2</v>
      </c>
      <c r="E40" s="22">
        <f t="shared" si="0"/>
        <v>0.39583333333333337</v>
      </c>
      <c r="F40" s="23">
        <f t="shared" si="1"/>
        <v>19.791666666666668</v>
      </c>
    </row>
    <row r="41" spans="1:6" x14ac:dyDescent="0.25">
      <c r="A41" s="33"/>
      <c r="B41" s="21" t="s">
        <v>57</v>
      </c>
      <c r="C41" s="18">
        <v>35</v>
      </c>
      <c r="D41" s="18">
        <v>1.3</v>
      </c>
      <c r="E41" s="22">
        <f t="shared" si="0"/>
        <v>0.4175824175824176</v>
      </c>
      <c r="F41" s="23">
        <f t="shared" si="1"/>
        <v>20.87912087912088</v>
      </c>
    </row>
    <row r="42" spans="1:6" x14ac:dyDescent="0.25">
      <c r="A42" s="35" t="s">
        <v>58</v>
      </c>
      <c r="B42" s="21" t="s">
        <v>59</v>
      </c>
      <c r="E42" s="24"/>
      <c r="F42" s="24"/>
    </row>
    <row r="43" spans="1:6" x14ac:dyDescent="0.25">
      <c r="A43" s="35"/>
      <c r="B43" s="21" t="s">
        <v>60</v>
      </c>
      <c r="E43" s="24"/>
      <c r="F43" s="24"/>
    </row>
    <row r="44" spans="1:6" x14ac:dyDescent="0.25">
      <c r="A44" s="35"/>
      <c r="B44" s="21" t="s">
        <v>61</v>
      </c>
      <c r="E44" s="24"/>
      <c r="F44" s="24"/>
    </row>
  </sheetData>
  <mergeCells count="17">
    <mergeCell ref="A27:A29"/>
    <mergeCell ref="A1:G2"/>
    <mergeCell ref="C5:G5"/>
    <mergeCell ref="A6:B6"/>
    <mergeCell ref="C8:G8"/>
    <mergeCell ref="C9:G9"/>
    <mergeCell ref="A11:B11"/>
    <mergeCell ref="C13:G13"/>
    <mergeCell ref="A18:B18"/>
    <mergeCell ref="B19:F19"/>
    <mergeCell ref="A21:A23"/>
    <mergeCell ref="A24:A26"/>
    <mergeCell ref="A30:A32"/>
    <mergeCell ref="A33:A35"/>
    <mergeCell ref="A36:A38"/>
    <mergeCell ref="A39:A41"/>
    <mergeCell ref="A42:A4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topLeftCell="A7" workbookViewId="0">
      <selection activeCell="D46" sqref="D46"/>
    </sheetView>
  </sheetViews>
  <sheetFormatPr defaultColWidth="11.42578125" defaultRowHeight="15" x14ac:dyDescent="0.25"/>
  <cols>
    <col min="1" max="1" width="103.7109375" style="26" bestFit="1" customWidth="1"/>
    <col min="2" max="4" width="11.42578125" style="26"/>
    <col min="5" max="5" width="18" style="26" customWidth="1"/>
    <col min="6" max="6" width="11.42578125" style="26"/>
    <col min="7" max="7" width="12.42578125" style="26" bestFit="1" customWidth="1"/>
    <col min="8" max="16384" width="11.42578125" style="26"/>
  </cols>
  <sheetData>
    <row r="1" spans="1:16" ht="15.75" x14ac:dyDescent="0.25">
      <c r="A1" s="47" t="s">
        <v>62</v>
      </c>
      <c r="B1" s="48"/>
      <c r="C1" s="48"/>
      <c r="D1" s="48"/>
      <c r="E1" s="48"/>
      <c r="F1" s="48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5">
      <c r="A2" s="49" t="s">
        <v>63</v>
      </c>
      <c r="B2" s="49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5">
      <c r="A3" t="s">
        <v>64</v>
      </c>
      <c r="B3" s="4" t="s">
        <v>42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x14ac:dyDescent="0.25">
      <c r="A4" t="s">
        <v>65</v>
      </c>
      <c r="B4" s="27">
        <v>220</v>
      </c>
      <c r="C4" s="50" t="s">
        <v>73</v>
      </c>
      <c r="D4" s="51"/>
      <c r="E4" s="52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t="s">
        <v>66</v>
      </c>
      <c r="B5" s="27">
        <v>1.5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5">
      <c r="A6" t="s">
        <v>67</v>
      </c>
      <c r="B6" s="27">
        <v>16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5">
      <c r="A7" t="s">
        <v>68</v>
      </c>
      <c r="B7" s="27">
        <v>1.02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x14ac:dyDescent="0.25">
      <c r="A8" t="s">
        <v>69</v>
      </c>
      <c r="B8" s="27">
        <v>12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5">
      <c r="A9" s="32" t="s">
        <v>70</v>
      </c>
      <c r="B9" s="28">
        <f>0.45*B8</f>
        <v>5.4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x14ac:dyDescent="0.25">
      <c r="A10" s="32" t="s">
        <v>71</v>
      </c>
      <c r="B10" s="29">
        <f>(B8-B9)*B4</f>
        <v>1452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5">
      <c r="A11" s="32" t="s">
        <v>72</v>
      </c>
      <c r="B11" s="29">
        <f>(-0.0466*B10)/LN(-(((B6/B7)/18.4)-1))*B5</f>
        <v>53.026803433876537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25">
      <c r="A12" s="49" t="s">
        <v>74</v>
      </c>
      <c r="B12" s="4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5">
      <c r="A13" t="s">
        <v>64</v>
      </c>
      <c r="B13" s="4" t="s">
        <v>42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x14ac:dyDescent="0.25">
      <c r="A14" t="s">
        <v>75</v>
      </c>
      <c r="B14" s="27">
        <v>220</v>
      </c>
      <c r="C14" s="50" t="s">
        <v>73</v>
      </c>
      <c r="D14" s="51"/>
      <c r="E14" s="52"/>
      <c r="F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5">
      <c r="A15" t="s">
        <v>76</v>
      </c>
      <c r="B15" s="27">
        <v>55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5">
      <c r="A16" t="s">
        <v>67</v>
      </c>
      <c r="B16" s="27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5">
      <c r="A17" t="s">
        <v>68</v>
      </c>
      <c r="B17" s="27">
        <v>1.02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x14ac:dyDescent="0.25">
      <c r="A18" t="s">
        <v>69</v>
      </c>
      <c r="B18" s="27">
        <v>12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x14ac:dyDescent="0.25">
      <c r="A19" s="32" t="s">
        <v>77</v>
      </c>
      <c r="B19" s="28">
        <f>0.45*B18</f>
        <v>5.4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32" t="s">
        <v>71</v>
      </c>
      <c r="B20" s="29">
        <f>(B18-B19)*B14</f>
        <v>1452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25">
      <c r="A21" s="32" t="s">
        <v>78</v>
      </c>
      <c r="B21" s="29">
        <f>1.1*(B16/B17)/B15</f>
        <v>0.31372549019607843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x14ac:dyDescent="0.25">
      <c r="A22" s="32" t="s">
        <v>72</v>
      </c>
      <c r="B22" s="29">
        <f>(-0.0466*B20)/LN(-(((B16/B17)/18.4)-1))*B21</f>
        <v>11.090573267216008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.75" x14ac:dyDescent="0.25">
      <c r="A23" s="47"/>
      <c r="B23" s="48"/>
      <c r="C23" s="48"/>
      <c r="D23" s="48"/>
      <c r="E23" s="48"/>
      <c r="F23" s="48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.75" x14ac:dyDescent="0.25">
      <c r="A29" s="46" t="s">
        <v>79</v>
      </c>
      <c r="B29" s="46"/>
      <c r="C29" s="46"/>
      <c r="D29" s="46"/>
      <c r="E29" s="46"/>
      <c r="F29" s="46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x14ac:dyDescent="0.25">
      <c r="A30" t="s">
        <v>64</v>
      </c>
      <c r="B30" s="4" t="s">
        <v>42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x14ac:dyDescent="0.25">
      <c r="A31" t="s">
        <v>80</v>
      </c>
      <c r="B31" s="30">
        <v>50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x14ac:dyDescent="0.25">
      <c r="A32" t="s">
        <v>81</v>
      </c>
      <c r="B32" s="30">
        <v>1.5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x14ac:dyDescent="0.25">
      <c r="A33" t="s">
        <v>75</v>
      </c>
      <c r="B33" s="30">
        <v>220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x14ac:dyDescent="0.25">
      <c r="A34" t="s">
        <v>82</v>
      </c>
      <c r="B34" s="30">
        <v>12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x14ac:dyDescent="0.25">
      <c r="A35" t="s">
        <v>83</v>
      </c>
      <c r="B35" s="30">
        <v>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x14ac:dyDescent="0.25">
      <c r="A36" t="s">
        <v>67</v>
      </c>
      <c r="B36" s="30">
        <v>16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x14ac:dyDescent="0.25">
      <c r="A37" t="s">
        <v>68</v>
      </c>
      <c r="B37" s="31">
        <v>1.02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x14ac:dyDescent="0.25">
      <c r="A38" s="32" t="s">
        <v>84</v>
      </c>
      <c r="B38" s="29">
        <f>(B34-B35)*B33</f>
        <v>1540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x14ac:dyDescent="0.25">
      <c r="A39" s="32" t="s">
        <v>85</v>
      </c>
      <c r="B39" s="7">
        <f>(B36/B37)*B31</f>
        <v>784.31372549019602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x14ac:dyDescent="0.25">
      <c r="A40" s="32" t="s">
        <v>86</v>
      </c>
      <c r="B40" s="7">
        <f>B38/B31</f>
        <v>30.8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x14ac:dyDescent="0.25">
      <c r="A41" s="32" t="s">
        <v>87</v>
      </c>
      <c r="B41" s="7">
        <f>B40/B36</f>
        <v>1.925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x14ac:dyDescent="0.25">
      <c r="A42" s="32" t="s">
        <v>89</v>
      </c>
      <c r="B42" s="7">
        <f>18.4*(1-EXP(-0.0466*B40))</f>
        <v>14.01990390075334</v>
      </c>
      <c r="C42" s="7" t="str">
        <f>IF(B42&lt;0.95*B36,"Dèficit",IF(B42&gt;1.05*B36,"Excés","Normal"))</f>
        <v>Dèficit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x14ac:dyDescent="0.25">
      <c r="A43" s="32" t="s">
        <v>88</v>
      </c>
      <c r="B43" s="7">
        <f>B42/B36</f>
        <v>0.87624399379708373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.75" x14ac:dyDescent="0.25">
      <c r="A44" s="47"/>
      <c r="B44" s="48"/>
      <c r="C44" s="48"/>
      <c r="D44" s="48"/>
      <c r="E44" s="48"/>
      <c r="F44" s="48"/>
      <c r="O44" s="25"/>
      <c r="P44" s="25"/>
    </row>
    <row r="45" spans="1:16" x14ac:dyDescent="0.25">
      <c r="O45" s="25"/>
      <c r="P45" s="25"/>
    </row>
    <row r="46" spans="1:16" x14ac:dyDescent="0.25">
      <c r="O46" s="25"/>
      <c r="P46" s="25"/>
    </row>
    <row r="47" spans="1:16" x14ac:dyDescent="0.25">
      <c r="O47" s="25"/>
      <c r="P47" s="25"/>
    </row>
    <row r="48" spans="1:16" x14ac:dyDescent="0.25">
      <c r="O48" s="25"/>
      <c r="P48" s="25"/>
    </row>
    <row r="49" spans="15:16" x14ac:dyDescent="0.25">
      <c r="O49" s="25"/>
      <c r="P49" s="25"/>
    </row>
    <row r="50" spans="15:16" x14ac:dyDescent="0.25">
      <c r="O50" s="25"/>
      <c r="P50" s="25"/>
    </row>
  </sheetData>
  <mergeCells count="8">
    <mergeCell ref="A29:F29"/>
    <mergeCell ref="A44:F44"/>
    <mergeCell ref="A1:F1"/>
    <mergeCell ref="A2:B2"/>
    <mergeCell ref="C4:E4"/>
    <mergeCell ref="A12:B12"/>
    <mergeCell ref="C14:E14"/>
    <mergeCell ref="A23:F2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Creixement herba</vt:lpstr>
      <vt:lpstr>Gestió pastura</vt:lpstr>
      <vt:lpstr>Full3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</dc:creator>
  <cp:lastModifiedBy>Antoni</cp:lastModifiedBy>
  <dcterms:created xsi:type="dcterms:W3CDTF">2018-02-20T10:50:26Z</dcterms:created>
  <dcterms:modified xsi:type="dcterms:W3CDTF">2019-09-03T06:13:28Z</dcterms:modified>
</cp:coreProperties>
</file>